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<sst xmlns="http://schemas.openxmlformats.org/spreadsheetml/2006/main" count="66" uniqueCount="45">
  <si>
    <t>文昌冯家湾现代化渔业产业园——养殖尾水治理工程（一期）运维服务项目费用控制价</t>
  </si>
  <si>
    <t>一、人工费用</t>
  </si>
  <si>
    <t>序号</t>
  </si>
  <si>
    <t>岗位</t>
  </si>
  <si>
    <t>数量</t>
  </si>
  <si>
    <t>单价/月</t>
  </si>
  <si>
    <t>月数</t>
  </si>
  <si>
    <t>合价（元）</t>
  </si>
  <si>
    <t>备注</t>
  </si>
  <si>
    <t>技术辅助工</t>
  </si>
  <si>
    <t>日常生产投药、清理废料，日常巡检，采集记录运行数据等，两班三倒</t>
  </si>
  <si>
    <t>机械维护工</t>
  </si>
  <si>
    <t>对工程机械进行诊断、维修和保养设备等，协助技术辅助工完成日常运维工作，白班，紧急情况加班</t>
  </si>
  <si>
    <t>技术总工</t>
  </si>
  <si>
    <t>负责项目技术管理，分析运行数据并做出对应调整，现场维修指导等，白班，紧急情况加班</t>
  </si>
  <si>
    <t>厂长</t>
  </si>
  <si>
    <t>统筹管理项目日常运维，负责出水水质达标，安全应急管理等</t>
  </si>
  <si>
    <t>管理费</t>
  </si>
  <si>
    <t>管理费5%</t>
  </si>
  <si>
    <t>合计</t>
  </si>
  <si>
    <t>二、材料费用</t>
  </si>
  <si>
    <t>材料</t>
  </si>
  <si>
    <t>日常保养</t>
  </si>
  <si>
    <t>除锈防腐、润滑油、油封、胶圈等备品备件材料</t>
  </si>
  <si>
    <t>办公用品及劳保用品</t>
  </si>
  <si>
    <t>电缆电线、管线、阀门开关等零星材料</t>
  </si>
  <si>
    <t>在线监测药剂</t>
  </si>
  <si>
    <t>1#-4#在线监测室及生态塘出水口监测室，共5套在线监测设备，每个月共需5套药剂（COD、氨氮、总磷、总氮）</t>
  </si>
  <si>
    <t>三、机械费用</t>
  </si>
  <si>
    <t>机械</t>
  </si>
  <si>
    <t>辅助机械</t>
  </si>
  <si>
    <t>吸淤泥罐车、污泥运输车、吊车等机械</t>
  </si>
  <si>
    <t>四、其他费</t>
  </si>
  <si>
    <t>类别</t>
  </si>
  <si>
    <t>商业保险</t>
  </si>
  <si>
    <t>污泥处置</t>
  </si>
  <si>
    <t>污泥检测、运输、处置等</t>
  </si>
  <si>
    <t>自来水费</t>
  </si>
  <si>
    <t>参考25年9月数据，按每月约6000立方水，每立方2.5元</t>
  </si>
  <si>
    <t>其他</t>
  </si>
  <si>
    <t>五、税金</t>
  </si>
  <si>
    <t>（一+二+三+四）*税率</t>
  </si>
  <si>
    <t>增值税专票6%</t>
  </si>
  <si>
    <t>六、控制价</t>
  </si>
  <si>
    <t>一+二+三+四+五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</si>
</sst>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>
      <alignment vertical="center"/>
    </xf>
    <xf numFmtId="9" fontId="1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tabSelected="1" workbookViewId="0">
      <selection activeCell="L6" sqref="L6"/>
    </sheetView>
  </sheetViews>
  <sheetFormatPr defaultColWidth="8.89166666666667" defaultRowHeight="13.5" outlineLevelCol="6"/>
  <cols>
    <col min="1" max="1" width="11.9" customWidth="1"/>
    <col min="2" max="2" width="23.1083333333333" customWidth="1"/>
    <col min="3" max="3" width="6.10833333333333" customWidth="1"/>
    <col min="6" max="6" width="13.1083333333333" customWidth="1"/>
    <col min="7" max="7" width="60.67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ht="14.25" spans="1:7">
      <c r="A3" s="2" t="s">
        <v>1</v>
      </c>
      <c r="B3" s="2"/>
      <c r="C3" s="1"/>
      <c r="D3" s="1"/>
      <c r="E3" s="1"/>
      <c r="F3" s="2"/>
      <c r="G3" s="2"/>
    </row>
    <row r="4" ht="14.25" spans="1:7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</row>
    <row r="5" ht="28.5" spans="1:7">
      <c r="A5" s="3">
        <v>1</v>
      </c>
      <c r="B5" s="1" t="s">
        <v>9</v>
      </c>
      <c r="C5" s="1">
        <v>8</v>
      </c>
      <c r="D5" s="1">
        <v>5500</v>
      </c>
      <c r="E5" s="1">
        <v>5</v>
      </c>
      <c r="F5" s="4">
        <f>C5*D5*5</f>
        <v>220000</v>
      </c>
      <c r="G5" s="5" t="s">
        <v>10</v>
      </c>
    </row>
    <row r="6" ht="28.5" spans="1:7">
      <c r="A6" s="3">
        <v>2</v>
      </c>
      <c r="B6" s="1" t="s">
        <v>11</v>
      </c>
      <c r="C6" s="1">
        <v>3</v>
      </c>
      <c r="D6" s="1">
        <v>8500</v>
      </c>
      <c r="E6" s="1">
        <v>5</v>
      </c>
      <c r="F6" s="4">
        <f>D6*C6*5</f>
        <v>127500</v>
      </c>
      <c r="G6" s="5" t="s">
        <v>12</v>
      </c>
    </row>
    <row r="7" ht="28.5" spans="1:7">
      <c r="A7" s="3">
        <v>3</v>
      </c>
      <c r="B7" s="1" t="s">
        <v>13</v>
      </c>
      <c r="C7" s="1">
        <v>1</v>
      </c>
      <c r="D7" s="1">
        <v>10000</v>
      </c>
      <c r="E7" s="1">
        <v>5</v>
      </c>
      <c r="F7" s="4">
        <f>C7*D7*5</f>
        <v>50000</v>
      </c>
      <c r="G7" s="5" t="s">
        <v>14</v>
      </c>
    </row>
    <row r="8" ht="14.25" spans="1:7">
      <c r="A8" s="3">
        <v>4</v>
      </c>
      <c r="B8" s="1" t="s">
        <v>15</v>
      </c>
      <c r="C8" s="1">
        <v>1</v>
      </c>
      <c r="D8" s="1">
        <v>11000</v>
      </c>
      <c r="E8" s="1">
        <v>5</v>
      </c>
      <c r="F8" s="4">
        <f>C8*D8*5</f>
        <v>55000</v>
      </c>
      <c r="G8" s="4" t="s">
        <v>16</v>
      </c>
    </row>
    <row r="9" ht="14.25" spans="1:7">
      <c r="A9" s="1" t="s">
        <v>17</v>
      </c>
      <c r="B9" s="1"/>
      <c r="C9" s="1"/>
      <c r="D9" s="1"/>
      <c r="E9" s="1"/>
      <c r="F9" s="4">
        <f>SUM(F5:F8)*0.05</f>
        <v>22625</v>
      </c>
      <c r="G9" s="4" t="s">
        <v>18</v>
      </c>
    </row>
    <row r="10" ht="14.25" spans="1:7">
      <c r="A10" s="1" t="s">
        <v>19</v>
      </c>
      <c r="B10" s="1"/>
      <c r="C10" s="1"/>
      <c r="D10" s="1"/>
      <c r="E10" s="1"/>
      <c r="F10" s="4">
        <f>SUM(F5:F9)</f>
        <v>475125</v>
      </c>
      <c r="G10" s="4"/>
    </row>
    <row r="11" ht="14.25" spans="1:7">
      <c r="A11" s="2" t="s">
        <v>20</v>
      </c>
      <c r="B11" s="2"/>
      <c r="C11" s="1"/>
      <c r="D11" s="2"/>
      <c r="E11" s="2"/>
      <c r="F11" s="2"/>
      <c r="G11" s="2"/>
    </row>
    <row r="12" ht="14.25" spans="1:7">
      <c r="A12" s="1" t="s">
        <v>2</v>
      </c>
      <c r="B12" s="1" t="s">
        <v>21</v>
      </c>
      <c r="C12" s="1" t="s">
        <v>4</v>
      </c>
      <c r="D12" s="1" t="s">
        <v>5</v>
      </c>
      <c r="E12" s="1" t="s">
        <v>6</v>
      </c>
      <c r="F12" s="1" t="s">
        <v>7</v>
      </c>
      <c r="G12" s="1" t="s">
        <v>8</v>
      </c>
    </row>
    <row r="13" ht="14.25" spans="1:7">
      <c r="A13" s="1">
        <v>1</v>
      </c>
      <c r="B13" s="1" t="s">
        <v>22</v>
      </c>
      <c r="C13" s="1">
        <v>1</v>
      </c>
      <c r="D13" s="1">
        <v>15000</v>
      </c>
      <c r="E13" s="1">
        <v>5</v>
      </c>
      <c r="F13" s="4">
        <f>C13*D13*5</f>
        <v>75000</v>
      </c>
      <c r="G13" s="4" t="s">
        <v>23</v>
      </c>
    </row>
    <row r="14" ht="14.25" spans="1:7">
      <c r="A14" s="1">
        <v>2</v>
      </c>
      <c r="B14" s="1" t="s">
        <v>24</v>
      </c>
      <c r="C14" s="1">
        <v>1</v>
      </c>
      <c r="D14" s="1">
        <v>2000</v>
      </c>
      <c r="E14" s="1">
        <v>5</v>
      </c>
      <c r="F14" s="4">
        <f>C14*D14*5</f>
        <v>10000</v>
      </c>
      <c r="G14" s="4" t="s">
        <v>25</v>
      </c>
    </row>
    <row r="15" ht="28.5" spans="1:7">
      <c r="A15" s="1">
        <v>3</v>
      </c>
      <c r="B15" s="1" t="s">
        <v>26</v>
      </c>
      <c r="C15" s="1">
        <v>5</v>
      </c>
      <c r="D15" s="1">
        <v>5000</v>
      </c>
      <c r="E15" s="1">
        <v>5</v>
      </c>
      <c r="F15" s="4">
        <f>C15*D15*5</f>
        <v>125000</v>
      </c>
      <c r="G15" s="5" t="s">
        <v>27</v>
      </c>
    </row>
    <row r="16" ht="14.25" spans="1:7">
      <c r="A16" s="1" t="s">
        <v>19</v>
      </c>
      <c r="B16" s="1"/>
      <c r="C16" s="1"/>
      <c r="D16" s="1"/>
      <c r="E16" s="1"/>
      <c r="F16" s="4">
        <f>SUM(F13:F15)</f>
        <v>210000</v>
      </c>
      <c r="G16" s="4"/>
    </row>
    <row r="17" ht="14.25" spans="1:7">
      <c r="A17" s="2" t="s">
        <v>28</v>
      </c>
      <c r="B17" s="2"/>
      <c r="C17" s="2"/>
      <c r="D17" s="2"/>
      <c r="E17" s="2"/>
      <c r="F17" s="2"/>
      <c r="G17" s="2"/>
    </row>
    <row r="18" ht="14.25" spans="1:7">
      <c r="A18" s="1" t="s">
        <v>2</v>
      </c>
      <c r="B18" s="1" t="s">
        <v>29</v>
      </c>
      <c r="C18" s="1" t="s">
        <v>4</v>
      </c>
      <c r="D18" s="1" t="s">
        <v>5</v>
      </c>
      <c r="E18" s="1" t="s">
        <v>6</v>
      </c>
      <c r="F18" s="1" t="s">
        <v>7</v>
      </c>
      <c r="G18" s="1" t="s">
        <v>8</v>
      </c>
    </row>
    <row r="19" ht="14.25" spans="1:7">
      <c r="A19" s="1">
        <v>1</v>
      </c>
      <c r="B19" s="1" t="s">
        <v>30</v>
      </c>
      <c r="C19" s="1">
        <v>1</v>
      </c>
      <c r="D19" s="1">
        <v>5000</v>
      </c>
      <c r="E19" s="1">
        <v>5</v>
      </c>
      <c r="F19" s="4">
        <f>C19*D19*5</f>
        <v>25000</v>
      </c>
      <c r="G19" s="4" t="s">
        <v>31</v>
      </c>
    </row>
    <row r="20" ht="14.25" spans="1:7">
      <c r="A20" s="1" t="s">
        <v>19</v>
      </c>
      <c r="B20" s="1"/>
      <c r="C20" s="1"/>
      <c r="D20" s="1"/>
      <c r="E20" s="1"/>
      <c r="F20" s="4">
        <f>F19</f>
        <v>25000</v>
      </c>
      <c r="G20" s="4"/>
    </row>
    <row r="21" ht="14.25" spans="1:7">
      <c r="A21" s="2" t="s">
        <v>32</v>
      </c>
      <c r="B21" s="2"/>
      <c r="C21" s="2"/>
      <c r="D21" s="2"/>
      <c r="E21" s="2"/>
      <c r="F21" s="2"/>
      <c r="G21" s="2"/>
    </row>
    <row r="22" ht="14.25" spans="1:7">
      <c r="A22" s="1" t="s">
        <v>2</v>
      </c>
      <c r="B22" s="1" t="s">
        <v>33</v>
      </c>
      <c r="C22" s="1" t="s">
        <v>4</v>
      </c>
      <c r="D22" s="1" t="s">
        <v>5</v>
      </c>
      <c r="E22" s="1" t="s">
        <v>6</v>
      </c>
      <c r="F22" s="1" t="s">
        <v>7</v>
      </c>
      <c r="G22" s="1" t="s">
        <v>8</v>
      </c>
    </row>
    <row r="23" ht="14.25" spans="1:7">
      <c r="A23" s="1">
        <v>1</v>
      </c>
      <c r="B23" s="1" t="s">
        <v>34</v>
      </c>
      <c r="C23" s="1">
        <v>13</v>
      </c>
      <c r="D23" s="1">
        <v>300</v>
      </c>
      <c r="E23" s="1">
        <v>5</v>
      </c>
      <c r="F23" s="4">
        <f>C23*D23*5</f>
        <v>19500</v>
      </c>
      <c r="G23" s="4"/>
    </row>
    <row r="24" ht="14.25" spans="1:7">
      <c r="A24" s="1">
        <v>2</v>
      </c>
      <c r="B24" s="1" t="s">
        <v>35</v>
      </c>
      <c r="C24" s="1">
        <v>1</v>
      </c>
      <c r="D24" s="1">
        <v>3500</v>
      </c>
      <c r="E24" s="1">
        <v>5</v>
      </c>
      <c r="F24" s="4">
        <f>C24*D24*5</f>
        <v>17500</v>
      </c>
      <c r="G24" s="6" t="s">
        <v>36</v>
      </c>
    </row>
    <row r="25" ht="14.25" spans="1:7">
      <c r="A25" s="1">
        <v>3</v>
      </c>
      <c r="B25" s="1" t="s">
        <v>37</v>
      </c>
      <c r="C25" s="1">
        <v>1</v>
      </c>
      <c r="D25" s="1">
        <v>15000</v>
      </c>
      <c r="E25" s="1">
        <v>5</v>
      </c>
      <c r="F25" s="4">
        <f>C25*D25*5</f>
        <v>75000</v>
      </c>
      <c r="G25" s="4" t="s">
        <v>38</v>
      </c>
    </row>
    <row r="26" ht="14.25" spans="1:7">
      <c r="A26" s="1">
        <v>4</v>
      </c>
      <c r="B26" s="1" t="s">
        <v>39</v>
      </c>
      <c r="C26" s="1">
        <v>1</v>
      </c>
      <c r="D26" s="1">
        <v>5000</v>
      </c>
      <c r="E26" s="1">
        <v>5</v>
      </c>
      <c r="F26" s="4">
        <f>C26*D26*5</f>
        <v>25000</v>
      </c>
      <c r="G26" s="4"/>
    </row>
    <row r="27" ht="14.25" spans="1:7">
      <c r="A27" s="1" t="s">
        <v>19</v>
      </c>
      <c r="B27" s="1"/>
      <c r="C27" s="1"/>
      <c r="D27" s="1"/>
      <c r="E27" s="1"/>
      <c r="F27" s="4">
        <f>SUM(F23:F26)</f>
        <v>137000</v>
      </c>
      <c r="G27" s="4"/>
    </row>
    <row r="28" ht="14.25" spans="1:7">
      <c r="A28" s="4" t="s">
        <v>40</v>
      </c>
      <c r="B28" s="1" t="s">
        <v>41</v>
      </c>
      <c r="C28" s="1"/>
      <c r="D28" s="1"/>
      <c r="E28" s="1"/>
      <c r="F28" s="4">
        <f>(F10+F16+F20+F27)*6%</f>
        <v>50827.5</v>
      </c>
      <c r="G28" s="7" t="s">
        <v>42</v>
      </c>
    </row>
    <row r="29" ht="14.25" spans="1:7">
      <c r="A29" s="4" t="s">
        <v>43</v>
      </c>
      <c r="B29" s="1" t="s">
        <v>44</v>
      </c>
      <c r="C29" s="1"/>
      <c r="D29" s="1"/>
      <c r="E29" s="1"/>
      <c r="F29" s="4">
        <f>F10+F16+F20+F27+F28</f>
        <v>897952.5</v>
      </c>
      <c r="G29" s="4"/>
    </row>
  </sheetData>
  <mergeCells count="12">
    <mergeCell ref="A3:G3"/>
    <mergeCell ref="A9:D9"/>
    <mergeCell ref="A10:D10"/>
    <mergeCell ref="A11:G11"/>
    <mergeCell ref="A16:D16"/>
    <mergeCell ref="A17:G17"/>
    <mergeCell ref="A20:D20"/>
    <mergeCell ref="A21:G21"/>
    <mergeCell ref="A27:D27"/>
    <mergeCell ref="B28:D28"/>
    <mergeCell ref="B29:D29"/>
    <mergeCell ref="A1:G2"/>
  </mergeCells>
  <printOptions horizontalCentered="1"/>
  <pageMargins left="0.751388888888889" right="0.751388888888889" top="1" bottom="1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YJKJ</dc:creator>
  <cp:lastModifiedBy>Administrator</cp:lastModifiedBy>
  <dcterms:created xsi:type="dcterms:W3CDTF">2025-10-15T07:39:00Z</dcterms:created>
  <dcterms:modified xsi:type="dcterms:W3CDTF">2025-10-17T09:07:35Z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3FF6A8CDC12E412D905CD9F2D16B78AD_13</vt:lpwstr>
  </property>
  <property fmtid="{D5CDD505-2E9C-101B-9397-08002B2CF9AE}" pid="3" name="KSOProductBuildVer">
    <vt:lpwstr>2052-12.1.0.23125</vt:lpwstr>
  </property>
</Properties>
</file>